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Users/mariana/Downloads/"/>
    </mc:Choice>
  </mc:AlternateContent>
  <bookViews>
    <workbookView xWindow="240" yWindow="680" windowWidth="32820" windowHeight="21160" tabRatio="500"/>
  </bookViews>
  <sheets>
    <sheet name="Cálculo salários" sheetId="1" r:id="rId1"/>
  </sheets>
  <definedNames>
    <definedName name="Z_D3CB2731_70CC_9142_91A7_41700C7490BB_.wvu.Rows" localSheetId="0" hidden="1">'Cálculo salários'!$14:$25</definedName>
  </definedNames>
  <calcPr calcId="150001" concurrentCalc="0"/>
  <customWorkbookViews>
    <customWorkbookView name="Usuário do Microsoft Office - Modo de exibição pessoal" guid="{D3CB2731-70CC-9142-91A7-41700C7490BB}" mergeInterval="0" personalView="1" windowWidth="1641" windowHeight="885" tabRatio="500" activeSheetId="1"/>
  </customWorkbookView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1" l="1"/>
  <c r="F6" i="1"/>
  <c r="P18" i="1"/>
  <c r="H17" i="1"/>
  <c r="J6" i="1"/>
  <c r="K6" i="1"/>
  <c r="L6" i="1"/>
  <c r="H6" i="1"/>
  <c r="P6" i="1"/>
  <c r="J7" i="1"/>
  <c r="K7" i="1"/>
  <c r="L7" i="1"/>
  <c r="F7" i="1"/>
  <c r="G7" i="1"/>
  <c r="H7" i="1"/>
  <c r="P7" i="1"/>
  <c r="J8" i="1"/>
  <c r="K8" i="1"/>
  <c r="L8" i="1"/>
  <c r="F8" i="1"/>
  <c r="G8" i="1"/>
  <c r="H8" i="1"/>
  <c r="P8" i="1"/>
  <c r="J9" i="1"/>
  <c r="K9" i="1"/>
  <c r="L9" i="1"/>
  <c r="F9" i="1"/>
  <c r="G9" i="1"/>
  <c r="H9" i="1"/>
  <c r="P9" i="1"/>
  <c r="J10" i="1"/>
  <c r="K10" i="1"/>
  <c r="L10" i="1"/>
  <c r="F10" i="1"/>
  <c r="G10" i="1"/>
  <c r="H10" i="1"/>
  <c r="P10" i="1"/>
  <c r="J11" i="1"/>
  <c r="K11" i="1"/>
  <c r="L11" i="1"/>
  <c r="F11" i="1"/>
  <c r="G11" i="1"/>
  <c r="H11" i="1"/>
  <c r="P11" i="1"/>
  <c r="P12" i="1"/>
  <c r="O6" i="1"/>
  <c r="O7" i="1"/>
  <c r="O8" i="1"/>
  <c r="O9" i="1"/>
  <c r="O10" i="1"/>
  <c r="O11" i="1"/>
  <c r="O12" i="1"/>
  <c r="N6" i="1"/>
  <c r="N7" i="1"/>
  <c r="N8" i="1"/>
  <c r="N9" i="1"/>
  <c r="N10" i="1"/>
  <c r="N11" i="1"/>
  <c r="N12" i="1"/>
  <c r="L12" i="1"/>
  <c r="K12" i="1"/>
  <c r="J12" i="1"/>
  <c r="H12" i="1"/>
  <c r="G12" i="1"/>
  <c r="F12" i="1"/>
  <c r="D12" i="1"/>
  <c r="C12" i="1"/>
</calcChain>
</file>

<file path=xl/sharedStrings.xml><?xml version="1.0" encoding="utf-8"?>
<sst xmlns="http://schemas.openxmlformats.org/spreadsheetml/2006/main" count="65" uniqueCount="24">
  <si>
    <t xml:space="preserve"> SAIBA QUANTO SERÃO OS DESCONTOS DE INSS E IR DOS SEUS COLABORADORES COM AS NOVAS REGRAS DA REFORMA DA PREVIDËNCIA</t>
  </si>
  <si>
    <t>Nome</t>
  </si>
  <si>
    <t>Dependentes</t>
  </si>
  <si>
    <t>Salário Bruto</t>
  </si>
  <si>
    <t>REGRA ANTIGA</t>
  </si>
  <si>
    <t>REGRA NOVA</t>
  </si>
  <si>
    <t>DIFERENÇA</t>
  </si>
  <si>
    <t>(-) INSS</t>
  </si>
  <si>
    <t>(-) IR</t>
  </si>
  <si>
    <t>Salário líquido</t>
  </si>
  <si>
    <t>Colaborador 1</t>
  </si>
  <si>
    <t>Colaborador 2</t>
  </si>
  <si>
    <t>Colaborador 3</t>
  </si>
  <si>
    <t>Colaborador 4</t>
  </si>
  <si>
    <t>Colaborador 5</t>
  </si>
  <si>
    <t>Colaborador 6</t>
  </si>
  <si>
    <t>TOTAL</t>
  </si>
  <si>
    <t>INSS</t>
  </si>
  <si>
    <t>De</t>
  </si>
  <si>
    <t>a</t>
  </si>
  <si>
    <t>IR</t>
  </si>
  <si>
    <t>+ de</t>
  </si>
  <si>
    <t>Dedução por dependente</t>
  </si>
  <si>
    <t>Salário mínimo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</si>
</sst>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R\$\ #,##0.00"/>
    <numFmt numFmtId="165" formatCode="0.0%"/>
    <numFmt numFmtId="166" formatCode="[$R$ -416]#,##0.00"/>
  </numFmts>
  <fonts count="7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color rgb="FF000000"/>
      <name val="Arial"/>
    </font>
    <font>
      <b/>
      <sz val="9"/>
      <name val="Arial"/>
    </font>
    <font>
      <sz val="9"/>
      <name val="Arial"/>
    </font>
    <font>
      <sz val="9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9CB9C"/>
        <bgColor rgb="FFF9CB9C"/>
      </patternFill>
    </fill>
    <fill>
      <patternFill patternType="solid">
        <fgColor rgb="FFFCE5CD"/>
        <bgColor rgb="FFFCE5CD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E6B8AF"/>
        <bgColor rgb="FFE6B8AF"/>
      </patternFill>
    </fill>
    <fill>
      <patternFill patternType="solid">
        <fgColor rgb="FFF3F3F3"/>
        <bgColor rgb="FFF3F3F3"/>
      </patternFill>
    </fill>
  </fills>
  <borders count="25">
    <border>
      <left/>
      <right/>
      <top/>
      <bottom/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/>
      <diagonal/>
    </border>
    <border>
      <left/>
      <right/>
      <top style="thin">
        <color rgb="FFCCCCCC"/>
      </top>
      <bottom/>
      <diagonal/>
    </border>
    <border>
      <left/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/>
      <right style="thin">
        <color rgb="FFB7B7B7"/>
      </right>
      <top/>
      <bottom/>
      <diagonal/>
    </border>
    <border>
      <left style="thin">
        <color rgb="FFB7B7B7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3">
    <xf numFmtId="0" fontId="0" fillId="0" borderId="0" xfId="0" applyFont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164" fontId="1" fillId="5" borderId="7" xfId="0" applyNumberFormat="1" applyFont="1" applyFill="1" applyBorder="1" applyAlignment="1">
      <alignment horizontal="center" vertical="center" wrapText="1"/>
    </xf>
    <xf numFmtId="164" fontId="1" fillId="5" borderId="8" xfId="0" applyNumberFormat="1" applyFont="1" applyFill="1" applyBorder="1" applyAlignment="1">
      <alignment horizontal="center" vertical="center" wrapText="1"/>
    </xf>
    <xf numFmtId="164" fontId="1" fillId="5" borderId="9" xfId="0" applyNumberFormat="1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164" fontId="1" fillId="6" borderId="7" xfId="0" applyNumberFormat="1" applyFont="1" applyFill="1" applyBorder="1" applyAlignment="1">
      <alignment horizontal="center" vertical="center" wrapText="1"/>
    </xf>
    <xf numFmtId="164" fontId="1" fillId="6" borderId="8" xfId="0" applyNumberFormat="1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 wrapText="1"/>
    </xf>
    <xf numFmtId="164" fontId="1" fillId="7" borderId="7" xfId="0" applyNumberFormat="1" applyFont="1" applyFill="1" applyBorder="1" applyAlignment="1">
      <alignment horizontal="center" vertical="center" wrapText="1"/>
    </xf>
    <xf numFmtId="164" fontId="1" fillId="7" borderId="8" xfId="0" applyNumberFormat="1" applyFont="1" applyFill="1" applyBorder="1" applyAlignment="1">
      <alignment horizontal="center" vertical="center" wrapText="1"/>
    </xf>
    <xf numFmtId="164" fontId="1" fillId="7" borderId="9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164" fontId="2" fillId="2" borderId="10" xfId="0" applyNumberFormat="1" applyFont="1" applyFill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1" fillId="8" borderId="2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8" borderId="3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3" fontId="1" fillId="4" borderId="8" xfId="0" applyNumberFormat="1" applyFont="1" applyFill="1" applyBorder="1" applyAlignment="1">
      <alignment horizontal="center" vertical="center" wrapText="1"/>
    </xf>
    <xf numFmtId="164" fontId="1" fillId="4" borderId="9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vertical="center" wrapText="1"/>
    </xf>
    <xf numFmtId="164" fontId="1" fillId="5" borderId="8" xfId="0" applyNumberFormat="1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vertical="center" wrapText="1"/>
    </xf>
    <xf numFmtId="164" fontId="1" fillId="6" borderId="7" xfId="0" applyNumberFormat="1" applyFont="1" applyFill="1" applyBorder="1" applyAlignment="1">
      <alignment horizontal="center" vertical="center" wrapText="1"/>
    </xf>
    <xf numFmtId="164" fontId="1" fillId="6" borderId="8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Alignment="1">
      <alignment vertical="center" wrapText="1"/>
    </xf>
    <xf numFmtId="164" fontId="1" fillId="7" borderId="7" xfId="0" applyNumberFormat="1" applyFont="1" applyFill="1" applyBorder="1" applyAlignment="1">
      <alignment horizontal="center" vertical="center" wrapText="1"/>
    </xf>
    <xf numFmtId="164" fontId="1" fillId="7" borderId="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horizontal="right" vertical="center" wrapText="1"/>
    </xf>
    <xf numFmtId="164" fontId="1" fillId="2" borderId="0" xfId="0" applyNumberFormat="1" applyFont="1" applyFill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164" fontId="4" fillId="0" borderId="0" xfId="0" applyNumberFormat="1" applyFont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6" fillId="0" borderId="16" xfId="0" applyFont="1" applyBorder="1" applyAlignment="1">
      <alignment horizontal="right" vertical="center" wrapText="1"/>
    </xf>
    <xf numFmtId="164" fontId="5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9" fontId="5" fillId="0" borderId="17" xfId="0" applyNumberFormat="1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vertical="center" wrapText="1"/>
    </xf>
    <xf numFmtId="165" fontId="5" fillId="0" borderId="17" xfId="0" applyNumberFormat="1" applyFont="1" applyBorder="1" applyAlignment="1">
      <alignment horizontal="center" vertical="center" wrapText="1"/>
    </xf>
    <xf numFmtId="164" fontId="5" fillId="2" borderId="0" xfId="0" applyNumberFormat="1" applyFont="1" applyFill="1" applyAlignment="1">
      <alignment vertical="center" wrapText="1"/>
    </xf>
    <xf numFmtId="164" fontId="6" fillId="0" borderId="16" xfId="0" applyNumberFormat="1" applyFont="1" applyBorder="1" applyAlignment="1">
      <alignment horizontal="right"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 wrapText="1"/>
    </xf>
    <xf numFmtId="164" fontId="5" fillId="0" borderId="20" xfId="0" applyNumberFormat="1" applyFont="1" applyBorder="1" applyAlignment="1">
      <alignment vertical="center" wrapText="1"/>
    </xf>
    <xf numFmtId="164" fontId="5" fillId="0" borderId="20" xfId="0" applyNumberFormat="1" applyFont="1" applyBorder="1" applyAlignment="1">
      <alignment vertical="center" wrapText="1"/>
    </xf>
    <xf numFmtId="164" fontId="5" fillId="2" borderId="0" xfId="0" applyNumberFormat="1" applyFont="1" applyFill="1" applyAlignment="1">
      <alignment vertical="center" wrapText="1"/>
    </xf>
    <xf numFmtId="0" fontId="5" fillId="0" borderId="22" xfId="0" applyFont="1" applyBorder="1" applyAlignment="1">
      <alignment vertical="center" wrapText="1"/>
    </xf>
    <xf numFmtId="164" fontId="5" fillId="0" borderId="23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9" fontId="5" fillId="0" borderId="23" xfId="0" applyNumberFormat="1" applyFont="1" applyBorder="1" applyAlignment="1">
      <alignment horizontal="center" vertical="center" wrapText="1"/>
    </xf>
    <xf numFmtId="164" fontId="5" fillId="0" borderId="24" xfId="0" applyNumberFormat="1" applyFont="1" applyBorder="1" applyAlignment="1">
      <alignment vertical="center" wrapText="1"/>
    </xf>
    <xf numFmtId="0" fontId="5" fillId="0" borderId="22" xfId="0" applyFont="1" applyBorder="1" applyAlignment="1">
      <alignment horizontal="right" vertical="center" wrapText="1"/>
    </xf>
    <xf numFmtId="0" fontId="6" fillId="2" borderId="0" xfId="0" applyFont="1" applyFill="1" applyAlignment="1">
      <alignment horizontal="center" vertical="center" wrapText="1"/>
    </xf>
    <xf numFmtId="166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0" fontId="6" fillId="0" borderId="0" xfId="0" applyNumberFormat="1" applyFont="1" applyAlignment="1">
      <alignment horizontal="center" vertical="center" wrapText="1"/>
    </xf>
    <xf numFmtId="164" fontId="6" fillId="0" borderId="20" xfId="0" applyNumberFormat="1" applyFont="1" applyBorder="1" applyAlignment="1">
      <alignment horizontal="right" vertical="center" wrapText="1"/>
    </xf>
    <xf numFmtId="164" fontId="6" fillId="2" borderId="0" xfId="0" applyNumberFormat="1" applyFont="1" applyFill="1" applyAlignment="1">
      <alignment horizontal="right" vertical="center" wrapText="1"/>
    </xf>
    <xf numFmtId="0" fontId="6" fillId="0" borderId="16" xfId="0" quotePrefix="1" applyFont="1" applyBorder="1" applyAlignment="1">
      <alignment horizontal="right" vertical="center" wrapText="1"/>
    </xf>
    <xf numFmtId="166" fontId="6" fillId="0" borderId="0" xfId="0" applyNumberFormat="1" applyFont="1" applyAlignment="1">
      <alignment horizontal="center" vertical="center" wrapText="1"/>
    </xf>
    <xf numFmtId="164" fontId="6" fillId="0" borderId="14" xfId="0" applyNumberFormat="1" applyFont="1" applyBorder="1" applyAlignment="1">
      <alignment horizontal="right" vertical="center" wrapText="1"/>
    </xf>
    <xf numFmtId="0" fontId="6" fillId="2" borderId="0" xfId="0" applyFont="1" applyFill="1" applyAlignment="1">
      <alignment horizontal="right" vertical="center" wrapText="1"/>
    </xf>
    <xf numFmtId="164" fontId="6" fillId="0" borderId="14" xfId="0" applyNumberFormat="1" applyFont="1" applyBorder="1" applyAlignment="1">
      <alignment horizontal="right" vertical="center" wrapText="1"/>
    </xf>
    <xf numFmtId="164" fontId="6" fillId="2" borderId="0" xfId="0" applyNumberFormat="1" applyFont="1" applyFill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164" fontId="6" fillId="0" borderId="0" xfId="0" applyNumberFormat="1" applyFont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164" fontId="1" fillId="4" borderId="4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164" fontId="1" fillId="4" borderId="5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164" fontId="1" fillId="5" borderId="1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164" fontId="1" fillId="7" borderId="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wrapText="1"/>
    </xf>
    <xf numFmtId="0" fontId="4" fillId="5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5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6" fillId="0" borderId="15" xfId="0" applyFont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3" fontId="2" fillId="0" borderId="2" xfId="0" applyNumberFormat="1" applyFont="1" applyBorder="1" applyAlignment="1" applyProtection="1">
      <alignment horizontal="center" vertical="center" wrapText="1"/>
      <protection locked="0"/>
    </xf>
    <xf numFmtId="164" fontId="3" fillId="0" borderId="3" xfId="0" applyNumberFormat="1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1816100</xdr:colOff>
      <xdr:row>2</xdr:row>
      <xdr:rowOff>63500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2105" b="-6060"/>
        <a:stretch/>
      </xdr:blipFill>
      <xdr:spPr>
        <a:xfrm>
          <a:off x="342900" y="381000"/>
          <a:ext cx="1816100" cy="444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Q26"/>
  <sheetViews>
    <sheetView showGridLines="0" tabSelected="1" zoomScale="120" zoomScaleNormal="120" zoomScalePageLayoutView="120" workbookViewId="0">
      <pane ySplit="5" topLeftCell="A6" activePane="bottomLeft" state="frozen"/>
      <selection pane="bottomLeft" activeCell="G6" sqref="G6"/>
    </sheetView>
  </sheetViews>
  <sheetFormatPr baseColWidth="10" defaultColWidth="14.5" defaultRowHeight="12.75" customHeight="1" x14ac:dyDescent="0.15"/>
  <cols>
    <col min="1" max="1" width="4.5" customWidth="1"/>
    <col min="2" max="2" width="25.83203125" customWidth="1"/>
    <col min="3" max="3" width="14.5" customWidth="1"/>
    <col min="4" max="4" width="17.33203125" customWidth="1"/>
    <col min="5" max="5" width="3" customWidth="1"/>
    <col min="6" max="7" width="11.5" customWidth="1"/>
    <col min="8" max="8" width="17.33203125" customWidth="1"/>
    <col min="9" max="9" width="3" customWidth="1"/>
    <col min="10" max="11" width="11.5" customWidth="1"/>
    <col min="12" max="12" width="17.33203125" customWidth="1"/>
    <col min="13" max="13" width="3" customWidth="1"/>
    <col min="14" max="15" width="11.5" customWidth="1"/>
    <col min="16" max="16" width="17.33203125" customWidth="1"/>
    <col min="17" max="17" width="4.5" customWidth="1"/>
  </cols>
  <sheetData>
    <row r="1" spans="1:17" ht="30.7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30.75" customHeight="1" x14ac:dyDescent="0.15">
      <c r="A2" s="1"/>
      <c r="B2" s="2"/>
      <c r="C2" s="78" t="s">
        <v>0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9"/>
      <c r="Q2" s="4"/>
    </row>
    <row r="3" spans="1:17" ht="13.5" customHeight="1" x14ac:dyDescent="0.15">
      <c r="A3" s="1"/>
      <c r="B3" s="1"/>
      <c r="C3" s="3"/>
      <c r="D3" s="3"/>
      <c r="E3" s="4"/>
      <c r="F3" s="3"/>
      <c r="G3" s="3"/>
      <c r="H3" s="3"/>
      <c r="I3" s="4"/>
      <c r="J3" s="3"/>
      <c r="K3" s="3"/>
      <c r="L3" s="3"/>
      <c r="M3" s="4"/>
      <c r="N3" s="3"/>
      <c r="O3" s="3"/>
      <c r="P3" s="3"/>
      <c r="Q3" s="3"/>
    </row>
    <row r="4" spans="1:17" ht="30.75" customHeight="1" x14ac:dyDescent="0.15">
      <c r="A4" s="3"/>
      <c r="B4" s="81" t="s">
        <v>1</v>
      </c>
      <c r="C4" s="83" t="s">
        <v>2</v>
      </c>
      <c r="D4" s="85" t="s">
        <v>3</v>
      </c>
      <c r="E4" s="4"/>
      <c r="F4" s="87" t="s">
        <v>4</v>
      </c>
      <c r="G4" s="79"/>
      <c r="H4" s="80"/>
      <c r="I4" s="4"/>
      <c r="J4" s="88" t="s">
        <v>5</v>
      </c>
      <c r="K4" s="79"/>
      <c r="L4" s="80"/>
      <c r="M4" s="4"/>
      <c r="N4" s="89" t="s">
        <v>6</v>
      </c>
      <c r="O4" s="79"/>
      <c r="P4" s="80"/>
      <c r="Q4" s="3"/>
    </row>
    <row r="5" spans="1:17" ht="41.25" customHeight="1" x14ac:dyDescent="0.15">
      <c r="A5" s="3"/>
      <c r="B5" s="82"/>
      <c r="C5" s="84"/>
      <c r="D5" s="86"/>
      <c r="E5" s="5"/>
      <c r="F5" s="6" t="s">
        <v>7</v>
      </c>
      <c r="G5" s="7" t="s">
        <v>8</v>
      </c>
      <c r="H5" s="8" t="s">
        <v>9</v>
      </c>
      <c r="I5" s="9"/>
      <c r="J5" s="10" t="s">
        <v>7</v>
      </c>
      <c r="K5" s="11" t="s">
        <v>8</v>
      </c>
      <c r="L5" s="12" t="s">
        <v>9</v>
      </c>
      <c r="M5" s="4"/>
      <c r="N5" s="13" t="s">
        <v>7</v>
      </c>
      <c r="O5" s="14" t="s">
        <v>8</v>
      </c>
      <c r="P5" s="15" t="s">
        <v>9</v>
      </c>
      <c r="Q5" s="3"/>
    </row>
    <row r="6" spans="1:17" ht="30" customHeight="1" x14ac:dyDescent="0.15">
      <c r="A6" s="16"/>
      <c r="B6" s="100" t="s">
        <v>10</v>
      </c>
      <c r="C6" s="101">
        <v>0</v>
      </c>
      <c r="D6" s="102">
        <v>0</v>
      </c>
      <c r="E6" s="17"/>
      <c r="F6" s="18">
        <f t="shared" ref="F6:F11" si="0">IF(D6&gt;$F$17,$H$17,IF(D6&gt;$F$16,D6*$G$17,IF(D6&gt;$F$15,D6*$G$16,D6*$G$15)))</f>
        <v>0</v>
      </c>
      <c r="G6" s="18">
        <f t="shared" ref="G6:G8" si="1">IF(D6-F6-(C6*$H$24)&lt;0,0,(D6-F6-(C6*$H$24))*(VLOOKUP(D6-F6-(C6*$H$24),$D$19:$H$23,4,1))-VLOOKUP(D6-F6-(C6*$H$24),$D$19:$H$23,5,1))</f>
        <v>0</v>
      </c>
      <c r="H6" s="19">
        <f t="shared" ref="H6:H11" si="2">D6-F6-G6</f>
        <v>0</v>
      </c>
      <c r="I6" s="20"/>
      <c r="J6" s="21">
        <f t="shared" ref="J6:J11" si="3">IF(D6&gt;$N$18,$P$18,IF(D6&gt;$N$17,($N$15*$O$15)+(($N$16-$N$15)*$O$16)+(($N$17-$N$16)*$O$17)+((D6-$N$17)*$O$18),IF(D6&gt;$N$16,($N$15*$O$15)+(($N$16-$N$15)*$O$16)+((D6-$N$16)*$O$17),IF(D6&gt;$N$15,($N$15*$O$15)+((D6-$N$15)*$O$16),D6*$O$15))))</f>
        <v>0</v>
      </c>
      <c r="K6" s="18">
        <f t="shared" ref="K6:K11" si="4">IF(D6-J6-(C6*$H$24)&lt;0,0,(D6-J6-(C6*$P$24))*(VLOOKUP(D6-J6-(C6*$P$24),$L$19:$P$23,4,1))-VLOOKUP(D6-J6-(C6*$P$24),$L$19:$P$23,5,1))</f>
        <v>0</v>
      </c>
      <c r="L6" s="22">
        <f t="shared" ref="L6:L11" si="5">D6-J6-K6</f>
        <v>0</v>
      </c>
      <c r="M6" s="23"/>
      <c r="N6" s="21">
        <f t="shared" ref="N6:P6" si="6">J6-F6</f>
        <v>0</v>
      </c>
      <c r="O6" s="18">
        <f t="shared" si="6"/>
        <v>0</v>
      </c>
      <c r="P6" s="22">
        <f t="shared" si="6"/>
        <v>0</v>
      </c>
      <c r="Q6" s="4"/>
    </row>
    <row r="7" spans="1:17" ht="30" customHeight="1" x14ac:dyDescent="0.15">
      <c r="A7" s="16"/>
      <c r="B7" s="100" t="s">
        <v>11</v>
      </c>
      <c r="C7" s="101">
        <v>0</v>
      </c>
      <c r="D7" s="102">
        <v>0</v>
      </c>
      <c r="E7" s="17"/>
      <c r="F7" s="18">
        <f t="shared" si="0"/>
        <v>0</v>
      </c>
      <c r="G7" s="18">
        <f t="shared" si="1"/>
        <v>0</v>
      </c>
      <c r="H7" s="19">
        <f t="shared" si="2"/>
        <v>0</v>
      </c>
      <c r="I7" s="20"/>
      <c r="J7" s="21">
        <f t="shared" si="3"/>
        <v>0</v>
      </c>
      <c r="K7" s="18">
        <f t="shared" si="4"/>
        <v>0</v>
      </c>
      <c r="L7" s="22">
        <f t="shared" si="5"/>
        <v>0</v>
      </c>
      <c r="M7" s="23"/>
      <c r="N7" s="21">
        <f t="shared" ref="N7:P7" si="7">J7-F7</f>
        <v>0</v>
      </c>
      <c r="O7" s="18">
        <f t="shared" si="7"/>
        <v>0</v>
      </c>
      <c r="P7" s="22">
        <f t="shared" si="7"/>
        <v>0</v>
      </c>
      <c r="Q7" s="4"/>
    </row>
    <row r="8" spans="1:17" ht="30" customHeight="1" x14ac:dyDescent="0.15">
      <c r="A8" s="16"/>
      <c r="B8" s="100" t="s">
        <v>12</v>
      </c>
      <c r="C8" s="101">
        <v>0</v>
      </c>
      <c r="D8" s="102">
        <v>0</v>
      </c>
      <c r="E8" s="17"/>
      <c r="F8" s="18">
        <f t="shared" si="0"/>
        <v>0</v>
      </c>
      <c r="G8" s="24">
        <f t="shared" si="1"/>
        <v>0</v>
      </c>
      <c r="H8" s="19">
        <f t="shared" si="2"/>
        <v>0</v>
      </c>
      <c r="I8" s="20"/>
      <c r="J8" s="21">
        <f t="shared" si="3"/>
        <v>0</v>
      </c>
      <c r="K8" s="24">
        <f t="shared" si="4"/>
        <v>0</v>
      </c>
      <c r="L8" s="22">
        <f t="shared" si="5"/>
        <v>0</v>
      </c>
      <c r="M8" s="23"/>
      <c r="N8" s="21">
        <f t="shared" ref="N8:P8" si="8">J8-F8</f>
        <v>0</v>
      </c>
      <c r="O8" s="18">
        <f t="shared" si="8"/>
        <v>0</v>
      </c>
      <c r="P8" s="22">
        <f t="shared" si="8"/>
        <v>0</v>
      </c>
      <c r="Q8" s="4"/>
    </row>
    <row r="9" spans="1:17" ht="30" customHeight="1" x14ac:dyDescent="0.15">
      <c r="A9" s="16"/>
      <c r="B9" s="100" t="s">
        <v>13</v>
      </c>
      <c r="C9" s="101">
        <v>0</v>
      </c>
      <c r="D9" s="102">
        <v>0</v>
      </c>
      <c r="E9" s="17"/>
      <c r="F9" s="18">
        <f t="shared" si="0"/>
        <v>0</v>
      </c>
      <c r="G9" s="18">
        <f t="shared" ref="G9:G11" si="9">IF(D9-F9-(C9*$H$24)&lt;0,0,(D9-F9-(C9*$H$24))*(VLOOKUP(D9-F9-(C9*$H$24),$D$19:$H$23,4,1))-VLOOKUP(D9-F9-(C9*$H$24),$D$19:$H$23,5,1))</f>
        <v>0</v>
      </c>
      <c r="H9" s="19">
        <f t="shared" si="2"/>
        <v>0</v>
      </c>
      <c r="I9" s="20"/>
      <c r="J9" s="21">
        <f t="shared" si="3"/>
        <v>0</v>
      </c>
      <c r="K9" s="18">
        <f t="shared" si="4"/>
        <v>0</v>
      </c>
      <c r="L9" s="22">
        <f t="shared" si="5"/>
        <v>0</v>
      </c>
      <c r="M9" s="23"/>
      <c r="N9" s="21">
        <f t="shared" ref="N9:P9" si="10">J9-F9</f>
        <v>0</v>
      </c>
      <c r="O9" s="18">
        <f t="shared" si="10"/>
        <v>0</v>
      </c>
      <c r="P9" s="22">
        <f t="shared" si="10"/>
        <v>0</v>
      </c>
      <c r="Q9" s="4"/>
    </row>
    <row r="10" spans="1:17" ht="30" customHeight="1" x14ac:dyDescent="0.15">
      <c r="A10" s="16"/>
      <c r="B10" s="100" t="s">
        <v>14</v>
      </c>
      <c r="C10" s="101">
        <v>0</v>
      </c>
      <c r="D10" s="102">
        <v>0</v>
      </c>
      <c r="E10" s="17"/>
      <c r="F10" s="18">
        <f t="shared" si="0"/>
        <v>0</v>
      </c>
      <c r="G10" s="18">
        <f t="shared" si="9"/>
        <v>0</v>
      </c>
      <c r="H10" s="19">
        <f t="shared" si="2"/>
        <v>0</v>
      </c>
      <c r="I10" s="20"/>
      <c r="J10" s="21">
        <f t="shared" si="3"/>
        <v>0</v>
      </c>
      <c r="K10" s="18">
        <f t="shared" si="4"/>
        <v>0</v>
      </c>
      <c r="L10" s="22">
        <f t="shared" si="5"/>
        <v>0</v>
      </c>
      <c r="M10" s="23"/>
      <c r="N10" s="21">
        <f t="shared" ref="N10:P10" si="11">J10-F10</f>
        <v>0</v>
      </c>
      <c r="O10" s="18">
        <f t="shared" si="11"/>
        <v>0</v>
      </c>
      <c r="P10" s="22">
        <f t="shared" si="11"/>
        <v>0</v>
      </c>
      <c r="Q10" s="4"/>
    </row>
    <row r="11" spans="1:17" ht="30" customHeight="1" x14ac:dyDescent="0.15">
      <c r="A11" s="16"/>
      <c r="B11" s="100" t="s">
        <v>15</v>
      </c>
      <c r="C11" s="101">
        <v>0</v>
      </c>
      <c r="D11" s="102">
        <v>0</v>
      </c>
      <c r="E11" s="17"/>
      <c r="F11" s="18">
        <f t="shared" si="0"/>
        <v>0</v>
      </c>
      <c r="G11" s="18">
        <f t="shared" si="9"/>
        <v>0</v>
      </c>
      <c r="H11" s="19">
        <f t="shared" si="2"/>
        <v>0</v>
      </c>
      <c r="I11" s="20"/>
      <c r="J11" s="21">
        <f t="shared" si="3"/>
        <v>0</v>
      </c>
      <c r="K11" s="18">
        <f t="shared" si="4"/>
        <v>0</v>
      </c>
      <c r="L11" s="22">
        <f t="shared" si="5"/>
        <v>0</v>
      </c>
      <c r="M11" s="23"/>
      <c r="N11" s="21">
        <f t="shared" ref="N11:P11" si="12">J11-F11</f>
        <v>0</v>
      </c>
      <c r="O11" s="18">
        <f t="shared" si="12"/>
        <v>0</v>
      </c>
      <c r="P11" s="22">
        <f t="shared" si="12"/>
        <v>0</v>
      </c>
      <c r="Q11" s="4"/>
    </row>
    <row r="12" spans="1:17" ht="30" customHeight="1" x14ac:dyDescent="0.15">
      <c r="A12" s="1"/>
      <c r="B12" s="25" t="s">
        <v>16</v>
      </c>
      <c r="C12" s="26">
        <f t="shared" ref="C12:D12" si="13">SUBTOTAL(9,C6:C11)</f>
        <v>0</v>
      </c>
      <c r="D12" s="27">
        <f t="shared" si="13"/>
        <v>0</v>
      </c>
      <c r="E12" s="28"/>
      <c r="F12" s="29">
        <f t="shared" ref="F12:H12" si="14">SUBTOTAL(9,F6:F11)</f>
        <v>0</v>
      </c>
      <c r="G12" s="29">
        <f t="shared" si="14"/>
        <v>0</v>
      </c>
      <c r="H12" s="8">
        <f t="shared" si="14"/>
        <v>0</v>
      </c>
      <c r="I12" s="30"/>
      <c r="J12" s="31">
        <f t="shared" ref="J12:L12" si="15">SUBTOTAL(9,J6:J11)</f>
        <v>0</v>
      </c>
      <c r="K12" s="32">
        <f t="shared" si="15"/>
        <v>0</v>
      </c>
      <c r="L12" s="12">
        <f t="shared" si="15"/>
        <v>0</v>
      </c>
      <c r="M12" s="33"/>
      <c r="N12" s="34">
        <f t="shared" ref="N12:P12" si="16">SUBTOTAL(9,N6:N11)</f>
        <v>0</v>
      </c>
      <c r="O12" s="35">
        <f t="shared" si="16"/>
        <v>0</v>
      </c>
      <c r="P12" s="15">
        <f t="shared" si="16"/>
        <v>0</v>
      </c>
      <c r="Q12" s="3"/>
    </row>
    <row r="13" spans="1:17" ht="30" customHeight="1" x14ac:dyDescent="0.15">
      <c r="A13" s="1"/>
      <c r="B13" s="36"/>
      <c r="C13" s="37"/>
      <c r="D13" s="38"/>
      <c r="E13" s="38"/>
      <c r="F13" s="38"/>
      <c r="G13" s="38"/>
      <c r="H13" s="39"/>
      <c r="I13" s="38"/>
      <c r="J13" s="38"/>
      <c r="K13" s="38"/>
      <c r="L13" s="39"/>
      <c r="M13" s="38"/>
      <c r="N13" s="38"/>
      <c r="O13" s="38"/>
      <c r="P13" s="39"/>
      <c r="Q13" s="40"/>
    </row>
    <row r="14" spans="1:17" ht="18" hidden="1" customHeight="1" x14ac:dyDescent="0.15">
      <c r="A14" s="41"/>
      <c r="B14" s="92" t="s">
        <v>4</v>
      </c>
      <c r="C14" s="91"/>
      <c r="D14" s="91"/>
      <c r="E14" s="91"/>
      <c r="F14" s="91"/>
      <c r="G14" s="91"/>
      <c r="H14" s="93"/>
      <c r="I14" s="42"/>
      <c r="J14" s="92" t="s">
        <v>5</v>
      </c>
      <c r="K14" s="91"/>
      <c r="L14" s="91"/>
      <c r="M14" s="91"/>
      <c r="N14" s="91"/>
      <c r="O14" s="91"/>
      <c r="P14" s="93"/>
      <c r="Q14" s="41"/>
    </row>
    <row r="15" spans="1:17" ht="18.75" hidden="1" customHeight="1" x14ac:dyDescent="0.15">
      <c r="A15" s="43"/>
      <c r="B15" s="94" t="s">
        <v>17</v>
      </c>
      <c r="C15" s="44" t="s">
        <v>18</v>
      </c>
      <c r="D15" s="45">
        <v>0</v>
      </c>
      <c r="E15" s="46" t="s">
        <v>19</v>
      </c>
      <c r="F15" s="45">
        <v>1830.29</v>
      </c>
      <c r="G15" s="47">
        <v>0.08</v>
      </c>
      <c r="H15" s="48"/>
      <c r="I15" s="42"/>
      <c r="J15" s="94" t="s">
        <v>17</v>
      </c>
      <c r="K15" s="44" t="s">
        <v>18</v>
      </c>
      <c r="L15" s="45">
        <v>0</v>
      </c>
      <c r="M15" s="46" t="s">
        <v>19</v>
      </c>
      <c r="N15" s="45">
        <v>1039</v>
      </c>
      <c r="O15" s="49">
        <v>7.4999999999999997E-2</v>
      </c>
      <c r="P15" s="48"/>
      <c r="Q15" s="50"/>
    </row>
    <row r="16" spans="1:17" ht="18.75" hidden="1" customHeight="1" x14ac:dyDescent="0.15">
      <c r="A16" s="43"/>
      <c r="B16" s="95"/>
      <c r="C16" s="51" t="s">
        <v>18</v>
      </c>
      <c r="D16" s="52">
        <v>1830.3</v>
      </c>
      <c r="E16" s="53" t="s">
        <v>19</v>
      </c>
      <c r="F16" s="52">
        <v>3050.52</v>
      </c>
      <c r="G16" s="54">
        <v>0.09</v>
      </c>
      <c r="H16" s="55"/>
      <c r="I16" s="42"/>
      <c r="J16" s="95"/>
      <c r="K16" s="51" t="s">
        <v>18</v>
      </c>
      <c r="L16" s="52">
        <v>1039.01</v>
      </c>
      <c r="M16" s="53" t="s">
        <v>19</v>
      </c>
      <c r="N16" s="52">
        <v>2089.6</v>
      </c>
      <c r="O16" s="54">
        <v>0.09</v>
      </c>
      <c r="P16" s="55"/>
      <c r="Q16" s="50"/>
    </row>
    <row r="17" spans="1:17" ht="18.75" hidden="1" customHeight="1" x14ac:dyDescent="0.15">
      <c r="A17" s="43"/>
      <c r="B17" s="95"/>
      <c r="C17" s="51" t="s">
        <v>18</v>
      </c>
      <c r="D17" s="52">
        <v>3050.53</v>
      </c>
      <c r="E17" s="53" t="s">
        <v>19</v>
      </c>
      <c r="F17" s="52">
        <v>6101.06</v>
      </c>
      <c r="G17" s="54">
        <v>0.11</v>
      </c>
      <c r="H17" s="55">
        <f>F17*G17-0.01</f>
        <v>671.10660000000007</v>
      </c>
      <c r="I17" s="42"/>
      <c r="J17" s="95"/>
      <c r="K17" s="51" t="s">
        <v>18</v>
      </c>
      <c r="L17" s="52">
        <v>2089.61</v>
      </c>
      <c r="M17" s="53" t="s">
        <v>19</v>
      </c>
      <c r="N17" s="52">
        <v>3134.4</v>
      </c>
      <c r="O17" s="54">
        <v>0.12</v>
      </c>
      <c r="P17" s="56"/>
      <c r="Q17" s="57"/>
    </row>
    <row r="18" spans="1:17" ht="18.75" hidden="1" customHeight="1" x14ac:dyDescent="0.15">
      <c r="A18" s="43"/>
      <c r="B18" s="96"/>
      <c r="C18" s="58"/>
      <c r="D18" s="59"/>
      <c r="E18" s="60"/>
      <c r="F18" s="59"/>
      <c r="G18" s="61"/>
      <c r="H18" s="62"/>
      <c r="I18" s="42"/>
      <c r="J18" s="96"/>
      <c r="K18" s="63" t="s">
        <v>18</v>
      </c>
      <c r="L18" s="59">
        <v>3134.41</v>
      </c>
      <c r="M18" s="60" t="s">
        <v>19</v>
      </c>
      <c r="N18" s="59">
        <v>6101.06</v>
      </c>
      <c r="O18" s="61">
        <v>0.14000000000000001</v>
      </c>
      <c r="P18" s="62">
        <f>N18*11.69%</f>
        <v>713.21391399999993</v>
      </c>
      <c r="Q18" s="57"/>
    </row>
    <row r="19" spans="1:17" ht="18.75" hidden="1" customHeight="1" x14ac:dyDescent="0.15">
      <c r="A19" s="64"/>
      <c r="B19" s="97" t="s">
        <v>20</v>
      </c>
      <c r="C19" s="44" t="s">
        <v>18</v>
      </c>
      <c r="D19" s="65">
        <v>0</v>
      </c>
      <c r="E19" s="66" t="s">
        <v>19</v>
      </c>
      <c r="F19" s="65">
        <v>1903.98</v>
      </c>
      <c r="G19" s="67">
        <v>0</v>
      </c>
      <c r="H19" s="68">
        <v>0</v>
      </c>
      <c r="I19" s="42"/>
      <c r="J19" s="97" t="s">
        <v>20</v>
      </c>
      <c r="K19" s="44" t="s">
        <v>18</v>
      </c>
      <c r="L19" s="65">
        <v>0</v>
      </c>
      <c r="M19" s="66" t="s">
        <v>19</v>
      </c>
      <c r="N19" s="65">
        <v>1903.98</v>
      </c>
      <c r="O19" s="67">
        <v>0</v>
      </c>
      <c r="P19" s="68">
        <v>0</v>
      </c>
      <c r="Q19" s="69"/>
    </row>
    <row r="20" spans="1:17" ht="18.75" hidden="1" customHeight="1" x14ac:dyDescent="0.15">
      <c r="A20" s="64"/>
      <c r="B20" s="95"/>
      <c r="C20" s="51" t="s">
        <v>18</v>
      </c>
      <c r="D20" s="65">
        <v>1903.99</v>
      </c>
      <c r="E20" s="66" t="s">
        <v>19</v>
      </c>
      <c r="F20" s="65">
        <v>2826.65</v>
      </c>
      <c r="G20" s="67">
        <v>7.4999999999999997E-2</v>
      </c>
      <c r="H20" s="68">
        <v>142.80000000000001</v>
      </c>
      <c r="I20" s="42"/>
      <c r="J20" s="95"/>
      <c r="K20" s="51" t="s">
        <v>18</v>
      </c>
      <c r="L20" s="65">
        <v>1903.99</v>
      </c>
      <c r="M20" s="66" t="s">
        <v>19</v>
      </c>
      <c r="N20" s="65">
        <v>2826.65</v>
      </c>
      <c r="O20" s="67">
        <v>7.4999999999999997E-2</v>
      </c>
      <c r="P20" s="68">
        <v>142.80000000000001</v>
      </c>
      <c r="Q20" s="69"/>
    </row>
    <row r="21" spans="1:17" ht="18.75" hidden="1" customHeight="1" x14ac:dyDescent="0.15">
      <c r="A21" s="64"/>
      <c r="B21" s="95"/>
      <c r="C21" s="51" t="s">
        <v>18</v>
      </c>
      <c r="D21" s="65">
        <v>2826.66</v>
      </c>
      <c r="E21" s="66" t="s">
        <v>19</v>
      </c>
      <c r="F21" s="65">
        <v>3751.05</v>
      </c>
      <c r="G21" s="67">
        <v>0.15</v>
      </c>
      <c r="H21" s="68">
        <v>354.8</v>
      </c>
      <c r="I21" s="42"/>
      <c r="J21" s="95"/>
      <c r="K21" s="51" t="s">
        <v>18</v>
      </c>
      <c r="L21" s="65">
        <v>2826.66</v>
      </c>
      <c r="M21" s="66" t="s">
        <v>19</v>
      </c>
      <c r="N21" s="65">
        <v>3751.05</v>
      </c>
      <c r="O21" s="67">
        <v>0.15</v>
      </c>
      <c r="P21" s="68">
        <v>354.8</v>
      </c>
      <c r="Q21" s="69"/>
    </row>
    <row r="22" spans="1:17" ht="18.75" hidden="1" customHeight="1" x14ac:dyDescent="0.15">
      <c r="A22" s="64"/>
      <c r="B22" s="95"/>
      <c r="C22" s="51" t="s">
        <v>18</v>
      </c>
      <c r="D22" s="65">
        <v>3751.06</v>
      </c>
      <c r="E22" s="66" t="s">
        <v>19</v>
      </c>
      <c r="F22" s="65">
        <v>4664.68</v>
      </c>
      <c r="G22" s="67">
        <v>0.22500000000000001</v>
      </c>
      <c r="H22" s="68">
        <v>636.13</v>
      </c>
      <c r="I22" s="42"/>
      <c r="J22" s="95"/>
      <c r="K22" s="51" t="s">
        <v>18</v>
      </c>
      <c r="L22" s="65">
        <v>3751.06</v>
      </c>
      <c r="M22" s="66" t="s">
        <v>19</v>
      </c>
      <c r="N22" s="65">
        <v>4664.68</v>
      </c>
      <c r="O22" s="67">
        <v>0.22500000000000001</v>
      </c>
      <c r="P22" s="68">
        <v>636.13</v>
      </c>
      <c r="Q22" s="69"/>
    </row>
    <row r="23" spans="1:17" ht="18.75" hidden="1" customHeight="1" x14ac:dyDescent="0.15">
      <c r="A23" s="64"/>
      <c r="B23" s="95"/>
      <c r="C23" s="70" t="s">
        <v>21</v>
      </c>
      <c r="D23" s="71">
        <v>4664.6899999999996</v>
      </c>
      <c r="E23" s="66"/>
      <c r="F23" s="65"/>
      <c r="G23" s="67">
        <v>0.27500000000000002</v>
      </c>
      <c r="H23" s="68">
        <v>869.36</v>
      </c>
      <c r="I23" s="42"/>
      <c r="J23" s="95"/>
      <c r="K23" s="70" t="s">
        <v>21</v>
      </c>
      <c r="L23" s="71">
        <v>4664.6899999999996</v>
      </c>
      <c r="M23" s="66"/>
      <c r="N23" s="65"/>
      <c r="O23" s="67">
        <v>0.27500000000000002</v>
      </c>
      <c r="P23" s="68">
        <v>869.36</v>
      </c>
      <c r="Q23" s="69"/>
    </row>
    <row r="24" spans="1:17" ht="18.75" hidden="1" customHeight="1" x14ac:dyDescent="0.15">
      <c r="A24" s="64"/>
      <c r="B24" s="96"/>
      <c r="C24" s="90" t="s">
        <v>22</v>
      </c>
      <c r="D24" s="91"/>
      <c r="E24" s="91"/>
      <c r="F24" s="91"/>
      <c r="G24" s="91"/>
      <c r="H24" s="72">
        <v>189.59</v>
      </c>
      <c r="I24" s="42"/>
      <c r="J24" s="96"/>
      <c r="K24" s="90" t="s">
        <v>22</v>
      </c>
      <c r="L24" s="91"/>
      <c r="M24" s="91"/>
      <c r="N24" s="91"/>
      <c r="O24" s="91"/>
      <c r="P24" s="72">
        <v>189.59</v>
      </c>
      <c r="Q24" s="69"/>
    </row>
    <row r="25" spans="1:17" ht="18.75" hidden="1" customHeight="1" x14ac:dyDescent="0.15">
      <c r="A25" s="73"/>
      <c r="B25" s="90" t="s">
        <v>23</v>
      </c>
      <c r="C25" s="91"/>
      <c r="D25" s="91"/>
      <c r="E25" s="91"/>
      <c r="F25" s="91"/>
      <c r="G25" s="91"/>
      <c r="H25" s="74">
        <v>1039</v>
      </c>
      <c r="I25" s="42"/>
      <c r="J25" s="90" t="s">
        <v>23</v>
      </c>
      <c r="K25" s="91"/>
      <c r="L25" s="91"/>
      <c r="M25" s="91"/>
      <c r="N25" s="91"/>
      <c r="O25" s="91"/>
      <c r="P25" s="74">
        <v>1039</v>
      </c>
      <c r="Q25" s="75"/>
    </row>
    <row r="26" spans="1:17" ht="18.75" customHeight="1" x14ac:dyDescent="0.15">
      <c r="A26" s="73"/>
      <c r="B26" s="76"/>
      <c r="C26" s="76"/>
      <c r="D26" s="76"/>
      <c r="E26" s="76"/>
      <c r="F26" s="76"/>
      <c r="G26" s="76"/>
      <c r="H26" s="77"/>
      <c r="I26" s="42"/>
      <c r="J26" s="76"/>
      <c r="K26" s="76"/>
      <c r="L26" s="76"/>
      <c r="M26" s="76"/>
      <c r="N26" s="76"/>
      <c r="O26" s="76"/>
      <c r="P26" s="77"/>
      <c r="Q26" s="75"/>
    </row>
  </sheetData>
  <customSheetViews>
    <customSheetView guid="{D3CB2731-70CC-9142-91A7-41700C7490BB}" scale="120" showGridLines="0" hiddenRows="1">
      <pane ySplit="5" topLeftCell="A6" activePane="bottomLeft" state="frozenSplit"/>
      <selection pane="bottomLeft" activeCell="J35" sqref="J35"/>
      <pageMargins left="0.7" right="0.7" top="0.75" bottom="0.75" header="0.3" footer="0.3"/>
    </customSheetView>
  </customSheetViews>
  <mergeCells count="17">
    <mergeCell ref="C24:G24"/>
    <mergeCell ref="B25:G25"/>
    <mergeCell ref="B14:H14"/>
    <mergeCell ref="J14:P14"/>
    <mergeCell ref="B15:B18"/>
    <mergeCell ref="J15:J18"/>
    <mergeCell ref="B19:B24"/>
    <mergeCell ref="J19:J24"/>
    <mergeCell ref="K24:O24"/>
    <mergeCell ref="J25:O25"/>
    <mergeCell ref="B4:B5"/>
    <mergeCell ref="C4:C5"/>
    <mergeCell ref="D4:D5"/>
    <mergeCell ref="F4:H4"/>
    <mergeCell ref="J4:L4"/>
    <mergeCell ref="N4:P4"/>
    <mergeCell ref="C2:P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Cálculo salários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Usuário do Microsoft Office</cp:lastModifiedBy>
  <dcterms:modified xsi:type="dcterms:W3CDTF">2020-01-14T17:37:00Z</dcterms:modified>
</cp:coreProperties>
</file>